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LUBASAAIPROC\OneDrive\Escritorio\ETIQUETAS\ETIQUETAS KAMPONOBLE\TABLAS NUTRICIONALES\"/>
    </mc:Choice>
  </mc:AlternateContent>
  <xr:revisionPtr revIDLastSave="0" documentId="8_{287198B8-7BAA-4F3D-80AF-F1E7D16DD35F}" xr6:coauthVersionLast="47" xr6:coauthVersionMax="47" xr10:uidLastSave="{00000000-0000-0000-0000-000000000000}"/>
  <bookViews>
    <workbookView xWindow="-120" yWindow="-120" windowWidth="20730" windowHeight="11040" xr2:uid="{E7509949-28BF-4CB7-AD84-6C004E11B47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1" l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I23" i="1"/>
  <c r="I6" i="1"/>
  <c r="I21" i="1"/>
  <c r="I7" i="1" l="1"/>
  <c r="H6" i="1"/>
  <c r="B6" i="1" s="1"/>
  <c r="C6" i="1"/>
  <c r="H21" i="1"/>
  <c r="B21" i="1" s="1"/>
  <c r="C21" i="1"/>
  <c r="C23" i="1"/>
  <c r="H23" i="1"/>
  <c r="B23" i="1" s="1"/>
  <c r="I10" i="1"/>
  <c r="I15" i="1"/>
  <c r="I12" i="1"/>
  <c r="I20" i="1"/>
  <c r="I9" i="1"/>
  <c r="I17" i="1"/>
  <c r="I14" i="1"/>
  <c r="I22" i="1"/>
  <c r="I11" i="1"/>
  <c r="I19" i="1"/>
  <c r="I18" i="1"/>
  <c r="I8" i="1"/>
  <c r="I16" i="1"/>
  <c r="I24" i="1"/>
  <c r="I13" i="1"/>
  <c r="H22" i="1" l="1"/>
  <c r="B22" i="1" s="1"/>
  <c r="C22" i="1"/>
  <c r="H14" i="1"/>
  <c r="B14" i="1" s="1"/>
  <c r="C14" i="1"/>
  <c r="H24" i="1"/>
  <c r="B24" i="1" s="1"/>
  <c r="C24" i="1"/>
  <c r="H16" i="1"/>
  <c r="B16" i="1" s="1"/>
  <c r="C16" i="1"/>
  <c r="C9" i="1"/>
  <c r="H9" i="1"/>
  <c r="B9" i="1" s="1"/>
  <c r="H8" i="1"/>
  <c r="B8" i="1" s="1"/>
  <c r="C8" i="1"/>
  <c r="H20" i="1"/>
  <c r="B20" i="1" s="1"/>
  <c r="C20" i="1"/>
  <c r="I2" i="1"/>
  <c r="C2" i="1" s="1"/>
  <c r="B2" i="1"/>
  <c r="H13" i="1"/>
  <c r="B13" i="1" s="1"/>
  <c r="C13" i="1"/>
  <c r="C17" i="1"/>
  <c r="H17" i="1"/>
  <c r="B17" i="1" s="1"/>
  <c r="H18" i="1"/>
  <c r="B18" i="1" s="1"/>
  <c r="C18" i="1"/>
  <c r="C12" i="1"/>
  <c r="H12" i="1"/>
  <c r="B12" i="1" s="1"/>
  <c r="C15" i="1"/>
  <c r="H15" i="1"/>
  <c r="B15" i="1" s="1"/>
  <c r="H19" i="1"/>
  <c r="B19" i="1" s="1"/>
  <c r="C19" i="1"/>
  <c r="H11" i="1"/>
  <c r="B11" i="1" s="1"/>
  <c r="C11" i="1"/>
  <c r="H10" i="1"/>
  <c r="B10" i="1" s="1"/>
  <c r="C10" i="1"/>
  <c r="C7" i="1"/>
  <c r="H7" i="1"/>
  <c r="B7" i="1" s="1"/>
</calcChain>
</file>

<file path=xl/sharedStrings.xml><?xml version="1.0" encoding="utf-8"?>
<sst xmlns="http://schemas.openxmlformats.org/spreadsheetml/2006/main" count="79" uniqueCount="41">
  <si>
    <t>Declaración Nutrimental</t>
  </si>
  <si>
    <t>Contenido energético por envase</t>
  </si>
  <si>
    <t>kcal</t>
  </si>
  <si>
    <t>KJ</t>
  </si>
  <si>
    <t>Porción</t>
  </si>
  <si>
    <t>25 g</t>
  </si>
  <si>
    <t>g</t>
  </si>
  <si>
    <t>Porciones por envase</t>
  </si>
  <si>
    <t>Contenido energético</t>
  </si>
  <si>
    <t>Por Porción</t>
  </si>
  <si>
    <t>Por 100g</t>
  </si>
  <si>
    <t>ALMENDRA</t>
  </si>
  <si>
    <t>NUEZ PECANA</t>
  </si>
  <si>
    <t>NUEZ INDIA ALTEÑA</t>
  </si>
  <si>
    <t>CACAHUATE TOSTADO</t>
  </si>
  <si>
    <t>DATIL</t>
  </si>
  <si>
    <t>Proteínas</t>
  </si>
  <si>
    <t>Carbohidratos</t>
  </si>
  <si>
    <t xml:space="preserve">   Azúcares</t>
  </si>
  <si>
    <t xml:space="preserve">   Azúcares añadidos</t>
  </si>
  <si>
    <t>Fibra dietetica</t>
  </si>
  <si>
    <t>Grasas Totales</t>
  </si>
  <si>
    <t xml:space="preserve">   Grasas Saturadas</t>
  </si>
  <si>
    <t xml:space="preserve">   Grasas Trans</t>
  </si>
  <si>
    <t xml:space="preserve">   Grasa Poliinsaturada</t>
  </si>
  <si>
    <t xml:space="preserve">   Grasa Monoinsaturada</t>
  </si>
  <si>
    <t>Hidratos de carbono disponibles</t>
  </si>
  <si>
    <t>Colesterol</t>
  </si>
  <si>
    <t>Sodio</t>
  </si>
  <si>
    <t>mg</t>
  </si>
  <si>
    <t>Potasio</t>
  </si>
  <si>
    <t>Ingredientes:</t>
  </si>
  <si>
    <t>Amaranto natural</t>
  </si>
  <si>
    <t>Una porción de 25g aporta:</t>
  </si>
  <si>
    <t>Grasas saturadas</t>
  </si>
  <si>
    <t>Otras grasas</t>
  </si>
  <si>
    <t>Azucares totales</t>
  </si>
  <si>
    <t>Energia</t>
  </si>
  <si>
    <t>Eenergia por envase</t>
  </si>
  <si>
    <t>% de los nutrimentos diarios</t>
  </si>
  <si>
    <t>12 porciones por envase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</si>
</sst>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0"/>
      <name val="Agency FB"/>
      <family val="2"/>
    </font>
    <font>
      <sz val="11"/>
      <name val="Agency FB"/>
      <family val="2"/>
    </font>
    <font>
      <b/>
      <sz val="11"/>
      <name val="Agency FB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4" xfId="0" applyFont="1" applyBorder="1"/>
    <xf numFmtId="0" fontId="4" fillId="0" borderId="5" xfId="0" applyFont="1" applyBorder="1" applyAlignment="1">
      <alignment horizontal="right"/>
    </xf>
    <xf numFmtId="0" fontId="4" fillId="0" borderId="6" xfId="0" applyFont="1" applyBorder="1" applyAlignment="1">
      <alignment horizontal="right"/>
    </xf>
    <xf numFmtId="1" fontId="0" fillId="0" borderId="0" xfId="0" applyNumberFormat="1"/>
    <xf numFmtId="0" fontId="5" fillId="0" borderId="4" xfId="0" applyFont="1" applyBorder="1"/>
    <xf numFmtId="164" fontId="0" fillId="0" borderId="0" xfId="0" applyNumberFormat="1"/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165" fontId="0" fillId="0" borderId="0" xfId="0" applyNumberFormat="1"/>
    <xf numFmtId="0" fontId="4" fillId="0" borderId="4" xfId="0" applyFont="1" applyBorder="1"/>
    <xf numFmtId="0" fontId="4" fillId="0" borderId="7" xfId="0" applyFont="1" applyBorder="1"/>
    <xf numFmtId="0" fontId="4" fillId="0" borderId="8" xfId="0" applyFont="1" applyBorder="1" applyAlignment="1">
      <alignment horizontal="right"/>
    </xf>
    <xf numFmtId="0" fontId="4" fillId="0" borderId="9" xfId="0" applyFont="1" applyBorder="1" applyAlignment="1">
      <alignment horizontal="right"/>
    </xf>
    <xf numFmtId="0" fontId="6" fillId="0" borderId="0" xfId="0" applyFont="1"/>
    <xf numFmtId="0" fontId="7" fillId="0" borderId="0" xfId="0" applyFont="1"/>
    <xf numFmtId="9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15240</xdr:rowOff>
    </xdr:from>
    <xdr:to>
      <xdr:col>3</xdr:col>
      <xdr:colOff>68580</xdr:colOff>
      <xdr:row>1</xdr:row>
      <xdr:rowOff>22860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F5F21491-DE16-445D-B7D8-029E27DC72E6}"/>
            </a:ext>
          </a:extLst>
        </xdr:cNvPr>
        <xdr:cNvCxnSpPr/>
      </xdr:nvCxnSpPr>
      <xdr:spPr>
        <a:xfrm flipH="1">
          <a:off x="0" y="281940"/>
          <a:ext cx="2535555" cy="7620"/>
        </a:xfrm>
        <a:prstGeom prst="line">
          <a:avLst/>
        </a:prstGeom>
        <a:ln w="285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4</xdr:row>
      <xdr:rowOff>15240</xdr:rowOff>
    </xdr:from>
    <xdr:to>
      <xdr:col>3</xdr:col>
      <xdr:colOff>68580</xdr:colOff>
      <xdr:row>4</xdr:row>
      <xdr:rowOff>22860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ADB6A61D-3891-4F9E-A8D8-116C6DBBA6CE}"/>
            </a:ext>
          </a:extLst>
        </xdr:cNvPr>
        <xdr:cNvCxnSpPr/>
      </xdr:nvCxnSpPr>
      <xdr:spPr>
        <a:xfrm flipH="1">
          <a:off x="0" y="853440"/>
          <a:ext cx="2535555" cy="7620"/>
        </a:xfrm>
        <a:prstGeom prst="line">
          <a:avLst/>
        </a:prstGeom>
        <a:ln w="285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99748-EF57-4D56-B1AF-34A84BDBA6FA}">
  <dimension ref="A1:U37"/>
  <sheetViews>
    <sheetView tabSelected="1" workbookViewId="0">
      <selection activeCell="U1" sqref="U1:U1048576"/>
    </sheetView>
  </sheetViews>
  <sheetFormatPr baseColWidth="10" defaultColWidth="9.140625" defaultRowHeight="15" x14ac:dyDescent="0.25"/>
  <cols>
    <col min="1" max="1" width="19.5703125" customWidth="1"/>
    <col min="2" max="2" width="9.5703125" customWidth="1"/>
    <col min="3" max="3" width="7.85546875" customWidth="1"/>
    <col min="5" max="19" width="0" hidden="1" customWidth="1"/>
    <col min="21" max="21" width="0" hidden="1" customWidth="1"/>
  </cols>
  <sheetData>
    <row r="1" spans="1:21" ht="21" x14ac:dyDescent="0.35">
      <c r="A1" s="1" t="s">
        <v>0</v>
      </c>
      <c r="B1" s="2"/>
      <c r="C1" s="3"/>
    </row>
    <row r="2" spans="1:21" x14ac:dyDescent="0.25">
      <c r="A2" s="4" t="s">
        <v>1</v>
      </c>
      <c r="B2" s="5" t="str">
        <f>+_xlfn.CONCAT(H2,"",J2)</f>
        <v>2223kcal</v>
      </c>
      <c r="C2" s="6" t="str">
        <f>+_xlfn.CONCAT(I2,"",K2)</f>
        <v>9302KJ</v>
      </c>
      <c r="F2" s="7">
        <v>900</v>
      </c>
      <c r="H2" s="7">
        <f>+I6*4.5</f>
        <v>2223</v>
      </c>
      <c r="I2">
        <f>+ROUNDUP(H2*M2,0)</f>
        <v>9302</v>
      </c>
      <c r="J2" t="s">
        <v>2</v>
      </c>
      <c r="K2" t="s">
        <v>3</v>
      </c>
      <c r="M2">
        <v>4.1840000000000002</v>
      </c>
    </row>
    <row r="3" spans="1:21" x14ac:dyDescent="0.25">
      <c r="A3" s="8" t="s">
        <v>4</v>
      </c>
      <c r="B3" s="5" t="s">
        <v>5</v>
      </c>
      <c r="C3" s="6"/>
      <c r="F3" s="7"/>
      <c r="J3" t="s">
        <v>6</v>
      </c>
    </row>
    <row r="4" spans="1:21" x14ac:dyDescent="0.25">
      <c r="A4" s="8" t="s">
        <v>7</v>
      </c>
      <c r="B4" s="5">
        <v>18</v>
      </c>
      <c r="C4" s="6"/>
      <c r="F4" s="7"/>
      <c r="P4">
        <v>0.7</v>
      </c>
      <c r="Q4">
        <v>0.3</v>
      </c>
      <c r="R4" s="9">
        <v>0.4</v>
      </c>
    </row>
    <row r="5" spans="1:21" x14ac:dyDescent="0.25">
      <c r="A5" s="10" t="s">
        <v>8</v>
      </c>
      <c r="B5" s="11" t="s">
        <v>9</v>
      </c>
      <c r="C5" s="12" t="s">
        <v>10</v>
      </c>
      <c r="H5" s="13">
        <v>25</v>
      </c>
      <c r="I5" s="13">
        <v>100</v>
      </c>
      <c r="M5" t="s">
        <v>11</v>
      </c>
      <c r="N5" t="s">
        <v>12</v>
      </c>
      <c r="O5" t="s">
        <v>13</v>
      </c>
      <c r="P5" t="s">
        <v>14</v>
      </c>
      <c r="Q5" t="s">
        <v>15</v>
      </c>
    </row>
    <row r="6" spans="1:21" x14ac:dyDescent="0.25">
      <c r="A6" s="10"/>
      <c r="B6" s="5" t="str">
        <f>+_xlfn.CONCAT(H6,"",J6)</f>
        <v>123.5kcal</v>
      </c>
      <c r="C6" s="6" t="str">
        <f>+_xlfn.CONCAT(I6,"",K6)</f>
        <v>494kcal</v>
      </c>
      <c r="H6" s="13">
        <f>ROUND(($H$5*I6/$I$5),1)</f>
        <v>123.5</v>
      </c>
      <c r="I6" s="13">
        <f>+ROUND(M6*$M$4+N6*$N$4+O6*$O$4+P6*$P$4+Q6*$Q$4,0)</f>
        <v>494</v>
      </c>
      <c r="J6" t="s">
        <v>2</v>
      </c>
      <c r="K6" t="s">
        <v>2</v>
      </c>
      <c r="M6">
        <v>578</v>
      </c>
      <c r="N6">
        <f>+U6*100/30</f>
        <v>713.33333333333337</v>
      </c>
      <c r="O6">
        <v>1316</v>
      </c>
      <c r="P6">
        <v>585</v>
      </c>
      <c r="Q6">
        <v>282</v>
      </c>
      <c r="U6">
        <v>214</v>
      </c>
    </row>
    <row r="7" spans="1:21" x14ac:dyDescent="0.25">
      <c r="A7" s="10"/>
      <c r="B7" s="5" t="str">
        <f t="shared" ref="B7:C24" si="0">+_xlfn.CONCAT(H7,"",J7)</f>
        <v>516.8KJ</v>
      </c>
      <c r="C7" s="6" t="str">
        <f t="shared" si="0"/>
        <v>2067KJ</v>
      </c>
      <c r="H7" s="13">
        <f t="shared" ref="H7:H23" si="1">ROUND(($H$5*I7/$I$5),1)</f>
        <v>516.79999999999995</v>
      </c>
      <c r="I7" s="13">
        <f>ROUNDUP(I6*M2,0)</f>
        <v>2067</v>
      </c>
      <c r="J7" t="s">
        <v>3</v>
      </c>
      <c r="K7" t="s">
        <v>3</v>
      </c>
      <c r="N7">
        <f t="shared" ref="N7:N24" si="2">+U7*100/30</f>
        <v>0</v>
      </c>
    </row>
    <row r="8" spans="1:21" x14ac:dyDescent="0.25">
      <c r="A8" s="14" t="s">
        <v>16</v>
      </c>
      <c r="B8" s="5" t="str">
        <f t="shared" si="0"/>
        <v>4.3g</v>
      </c>
      <c r="C8" s="6" t="str">
        <f t="shared" si="0"/>
        <v>17g</v>
      </c>
      <c r="H8" s="13">
        <f t="shared" si="1"/>
        <v>4.3</v>
      </c>
      <c r="I8" s="13">
        <f>+ROUND(M8*$M$4+N8*$N$4+O8*$O$4+P8*$P$4+Q8*$Q$4,0)</f>
        <v>17</v>
      </c>
      <c r="J8" t="s">
        <v>6</v>
      </c>
      <c r="K8" t="s">
        <v>6</v>
      </c>
      <c r="M8">
        <v>21.26</v>
      </c>
      <c r="N8">
        <f t="shared" si="2"/>
        <v>10</v>
      </c>
      <c r="O8">
        <v>15</v>
      </c>
      <c r="P8">
        <v>23.68</v>
      </c>
      <c r="Q8">
        <v>2.4500000000000002</v>
      </c>
      <c r="U8">
        <v>3</v>
      </c>
    </row>
    <row r="9" spans="1:21" x14ac:dyDescent="0.25">
      <c r="A9" s="14" t="s">
        <v>17</v>
      </c>
      <c r="B9" s="5" t="str">
        <f t="shared" si="0"/>
        <v>9.4g</v>
      </c>
      <c r="C9" s="6" t="str">
        <f t="shared" si="0"/>
        <v>37.6g</v>
      </c>
      <c r="H9" s="13">
        <f t="shared" si="1"/>
        <v>9.4</v>
      </c>
      <c r="I9" s="13">
        <f>+ROUND(M9*$M$4+N9*$N$4+O9*$O$4+P9*$P$4+Q9*$Q$4,1)</f>
        <v>37.6</v>
      </c>
      <c r="J9" t="s">
        <v>6</v>
      </c>
      <c r="K9" t="s">
        <v>6</v>
      </c>
      <c r="M9">
        <v>19.739999999999998</v>
      </c>
      <c r="N9">
        <f t="shared" si="2"/>
        <v>3.3333333333333335</v>
      </c>
      <c r="O9">
        <v>40</v>
      </c>
      <c r="P9">
        <v>21.51</v>
      </c>
      <c r="Q9">
        <v>75</v>
      </c>
      <c r="U9">
        <v>1</v>
      </c>
    </row>
    <row r="10" spans="1:21" x14ac:dyDescent="0.25">
      <c r="A10" s="14" t="s">
        <v>18</v>
      </c>
      <c r="B10" s="5" t="str">
        <f t="shared" si="0"/>
        <v>5.5g</v>
      </c>
      <c r="C10" s="6" t="str">
        <f t="shared" si="0"/>
        <v>22.1g</v>
      </c>
      <c r="H10" s="13">
        <f t="shared" si="1"/>
        <v>5.5</v>
      </c>
      <c r="I10" s="13">
        <f>+ROUND(M10*$M$4+N10*$N$4+O10*$O$4+P10*$P$4+Q10*$Q$4,1)</f>
        <v>22.1</v>
      </c>
      <c r="J10" t="s">
        <v>6</v>
      </c>
      <c r="K10" t="s">
        <v>6</v>
      </c>
      <c r="M10">
        <v>4.8</v>
      </c>
      <c r="N10">
        <f t="shared" si="2"/>
        <v>3.3333333333333335</v>
      </c>
      <c r="O10">
        <v>10</v>
      </c>
      <c r="P10">
        <v>4.18</v>
      </c>
      <c r="Q10">
        <v>64</v>
      </c>
      <c r="U10">
        <v>1</v>
      </c>
    </row>
    <row r="11" spans="1:21" x14ac:dyDescent="0.25">
      <c r="A11" s="14" t="s">
        <v>19</v>
      </c>
      <c r="B11" s="5" t="str">
        <f t="shared" si="0"/>
        <v>0g</v>
      </c>
      <c r="C11" s="6" t="str">
        <f t="shared" si="0"/>
        <v>0g</v>
      </c>
      <c r="H11" s="13">
        <f t="shared" si="1"/>
        <v>0</v>
      </c>
      <c r="I11" s="13">
        <f t="shared" ref="I11:I21" si="3">+M11*$M$4+N11*$N$4+O11*$O$4+P11*$P$4+Q11*$Q$4</f>
        <v>0</v>
      </c>
      <c r="J11" t="s">
        <v>6</v>
      </c>
      <c r="K11" t="s">
        <v>6</v>
      </c>
      <c r="M11">
        <v>0</v>
      </c>
      <c r="N11">
        <f t="shared" si="2"/>
        <v>0</v>
      </c>
      <c r="O11">
        <v>0</v>
      </c>
      <c r="P11">
        <v>0</v>
      </c>
      <c r="Q11">
        <v>0</v>
      </c>
      <c r="U11">
        <v>0</v>
      </c>
    </row>
    <row r="12" spans="1:21" ht="15" customHeight="1" x14ac:dyDescent="0.25">
      <c r="A12" s="14" t="s">
        <v>20</v>
      </c>
      <c r="B12" s="5" t="str">
        <f t="shared" si="0"/>
        <v>2g</v>
      </c>
      <c r="C12" s="6" t="str">
        <f t="shared" si="0"/>
        <v>8g</v>
      </c>
      <c r="H12" s="13">
        <f t="shared" si="1"/>
        <v>2</v>
      </c>
      <c r="I12" s="13">
        <f>+ROUND(M12*$M$4+N12*$N$4+O12*$O$4+P12*$P$4+Q12*$Q$4,1)</f>
        <v>8</v>
      </c>
      <c r="J12" t="s">
        <v>6</v>
      </c>
      <c r="K12" t="s">
        <v>6</v>
      </c>
      <c r="M12">
        <v>11.8</v>
      </c>
      <c r="N12">
        <f t="shared" si="2"/>
        <v>10</v>
      </c>
      <c r="O12">
        <v>21</v>
      </c>
      <c r="P12">
        <v>8</v>
      </c>
      <c r="Q12">
        <v>8</v>
      </c>
      <c r="U12">
        <v>3</v>
      </c>
    </row>
    <row r="13" spans="1:21" ht="15" customHeight="1" x14ac:dyDescent="0.25">
      <c r="A13" s="14" t="s">
        <v>21</v>
      </c>
      <c r="B13" s="5" t="str">
        <f t="shared" si="0"/>
        <v>8.7g</v>
      </c>
      <c r="C13" s="6" t="str">
        <f t="shared" si="0"/>
        <v>34.9g</v>
      </c>
      <c r="H13" s="13">
        <f t="shared" si="1"/>
        <v>8.6999999999999993</v>
      </c>
      <c r="I13" s="13">
        <f>+ROUND(M13*$M$4+N13*$N$4+O13*$O$4+P13*$P$4+Q13*$Q$4,1)</f>
        <v>34.9</v>
      </c>
      <c r="J13" t="s">
        <v>6</v>
      </c>
      <c r="K13" t="s">
        <v>6</v>
      </c>
      <c r="M13">
        <v>50.64</v>
      </c>
      <c r="N13">
        <f t="shared" si="2"/>
        <v>73.333333333333329</v>
      </c>
      <c r="O13">
        <v>46</v>
      </c>
      <c r="P13">
        <v>49.66</v>
      </c>
      <c r="Q13">
        <v>0.39</v>
      </c>
      <c r="U13">
        <v>22</v>
      </c>
    </row>
    <row r="14" spans="1:21" ht="15" customHeight="1" x14ac:dyDescent="0.25">
      <c r="A14" s="14" t="s">
        <v>22</v>
      </c>
      <c r="B14" s="5" t="str">
        <f t="shared" si="0"/>
        <v>1.2g</v>
      </c>
      <c r="C14" s="6" t="str">
        <f t="shared" si="0"/>
        <v>4.8g</v>
      </c>
      <c r="H14" s="13">
        <f t="shared" si="1"/>
        <v>1.2</v>
      </c>
      <c r="I14" s="13">
        <f>+ROUND(M14*$M$4+N14*$N$4+O14*$O$4+P14*$P$4+Q14*$Q$4,1)</f>
        <v>4.8</v>
      </c>
      <c r="J14" t="s">
        <v>6</v>
      </c>
      <c r="K14" t="s">
        <v>6</v>
      </c>
      <c r="M14">
        <v>3.8809999999999998</v>
      </c>
      <c r="N14">
        <f t="shared" si="2"/>
        <v>6.666666666666667</v>
      </c>
      <c r="O14">
        <v>9</v>
      </c>
      <c r="P14">
        <v>6.89</v>
      </c>
      <c r="Q14">
        <v>0.05</v>
      </c>
      <c r="U14">
        <v>2</v>
      </c>
    </row>
    <row r="15" spans="1:21" ht="15" hidden="1" customHeight="1" x14ac:dyDescent="0.25">
      <c r="A15" s="14" t="s">
        <v>23</v>
      </c>
      <c r="B15" s="5" t="str">
        <f t="shared" si="0"/>
        <v>0g</v>
      </c>
      <c r="C15" s="6" t="str">
        <f t="shared" si="0"/>
        <v>0g</v>
      </c>
      <c r="H15" s="13">
        <f t="shared" si="1"/>
        <v>0</v>
      </c>
      <c r="I15" s="13">
        <f t="shared" si="3"/>
        <v>0</v>
      </c>
      <c r="J15" t="s">
        <v>6</v>
      </c>
      <c r="K15" t="s">
        <v>6</v>
      </c>
      <c r="N15">
        <f t="shared" si="2"/>
        <v>0</v>
      </c>
    </row>
    <row r="16" spans="1:21" ht="15" customHeight="1" x14ac:dyDescent="0.25">
      <c r="A16" s="14" t="s">
        <v>24</v>
      </c>
      <c r="B16" s="5" t="str">
        <f t="shared" si="0"/>
        <v>2.8g</v>
      </c>
      <c r="C16" s="6" t="str">
        <f t="shared" si="0"/>
        <v>11g</v>
      </c>
      <c r="H16" s="13">
        <f t="shared" si="1"/>
        <v>2.8</v>
      </c>
      <c r="I16" s="13">
        <f>+ROUND(M16*$M$4+N16*$N$4+O16*$O$4+P16*$P$4+Q16*$Q$4,1)</f>
        <v>11</v>
      </c>
      <c r="J16" t="s">
        <v>6</v>
      </c>
      <c r="K16" t="s">
        <v>6</v>
      </c>
      <c r="M16">
        <v>12.214</v>
      </c>
      <c r="N16">
        <f t="shared" si="2"/>
        <v>21.666666666666668</v>
      </c>
      <c r="O16">
        <v>24</v>
      </c>
      <c r="P16">
        <v>15.64</v>
      </c>
      <c r="Q16">
        <v>0.05</v>
      </c>
      <c r="U16">
        <v>6.5</v>
      </c>
    </row>
    <row r="17" spans="1:21" ht="15" customHeight="1" x14ac:dyDescent="0.25">
      <c r="A17" s="14" t="s">
        <v>25</v>
      </c>
      <c r="B17" s="5" t="str">
        <f t="shared" si="0"/>
        <v>4.3g</v>
      </c>
      <c r="C17" s="6" t="str">
        <f t="shared" si="0"/>
        <v>17.3g</v>
      </c>
      <c r="H17" s="13">
        <f t="shared" si="1"/>
        <v>4.3</v>
      </c>
      <c r="I17" s="13">
        <f>+ROUND(M17*$M$4+N17*$N$4+O17*$O$4+P17*$P$4+Q17*$Q$4,1)</f>
        <v>17.3</v>
      </c>
      <c r="J17" t="s">
        <v>6</v>
      </c>
      <c r="K17" t="s">
        <v>6</v>
      </c>
      <c r="M17">
        <v>32.155000000000001</v>
      </c>
      <c r="N17">
        <f t="shared" si="2"/>
        <v>40</v>
      </c>
      <c r="O17">
        <v>9</v>
      </c>
      <c r="P17">
        <v>24.64</v>
      </c>
      <c r="Q17">
        <v>0.05</v>
      </c>
      <c r="U17">
        <v>12</v>
      </c>
    </row>
    <row r="18" spans="1:21" ht="15" hidden="1" customHeight="1" x14ac:dyDescent="0.25">
      <c r="A18" s="14" t="s">
        <v>26</v>
      </c>
      <c r="B18" s="5" t="str">
        <f t="shared" si="0"/>
        <v>0g</v>
      </c>
      <c r="C18" s="6" t="str">
        <f t="shared" si="0"/>
        <v>0g</v>
      </c>
      <c r="H18" s="13">
        <f t="shared" si="1"/>
        <v>0</v>
      </c>
      <c r="I18" s="13">
        <f t="shared" si="3"/>
        <v>0</v>
      </c>
      <c r="J18" t="s">
        <v>6</v>
      </c>
      <c r="K18" t="s">
        <v>6</v>
      </c>
      <c r="N18">
        <f t="shared" si="2"/>
        <v>0</v>
      </c>
    </row>
    <row r="19" spans="1:21" hidden="1" x14ac:dyDescent="0.25">
      <c r="B19" s="5" t="str">
        <f t="shared" si="0"/>
        <v>0g</v>
      </c>
      <c r="C19" s="6" t="str">
        <f t="shared" si="0"/>
        <v>0g</v>
      </c>
      <c r="H19" s="13">
        <f t="shared" si="1"/>
        <v>0</v>
      </c>
      <c r="I19" s="13">
        <f t="shared" si="3"/>
        <v>0</v>
      </c>
      <c r="J19" t="s">
        <v>6</v>
      </c>
      <c r="K19" t="s">
        <v>6</v>
      </c>
      <c r="N19">
        <f t="shared" si="2"/>
        <v>0</v>
      </c>
    </row>
    <row r="20" spans="1:21" hidden="1" x14ac:dyDescent="0.25">
      <c r="B20" s="5" t="str">
        <f t="shared" si="0"/>
        <v>0g</v>
      </c>
      <c r="C20" s="6" t="str">
        <f t="shared" si="0"/>
        <v>0g</v>
      </c>
      <c r="H20" s="13">
        <f t="shared" si="1"/>
        <v>0</v>
      </c>
      <c r="I20" s="13">
        <f t="shared" si="3"/>
        <v>0</v>
      </c>
      <c r="J20" t="s">
        <v>6</v>
      </c>
      <c r="K20" t="s">
        <v>6</v>
      </c>
      <c r="N20">
        <f t="shared" si="2"/>
        <v>0</v>
      </c>
    </row>
    <row r="21" spans="1:21" ht="15" hidden="1" customHeight="1" x14ac:dyDescent="0.25">
      <c r="B21" s="5" t="str">
        <f t="shared" si="0"/>
        <v>0g</v>
      </c>
      <c r="C21" s="6" t="str">
        <f t="shared" si="0"/>
        <v>0g</v>
      </c>
      <c r="H21" s="13">
        <f t="shared" si="1"/>
        <v>0</v>
      </c>
      <c r="I21" s="13">
        <f t="shared" si="3"/>
        <v>0</v>
      </c>
      <c r="J21" t="s">
        <v>6</v>
      </c>
      <c r="K21" t="s">
        <v>6</v>
      </c>
      <c r="N21">
        <f t="shared" si="2"/>
        <v>0</v>
      </c>
    </row>
    <row r="22" spans="1:21" ht="15" hidden="1" customHeight="1" x14ac:dyDescent="0.25">
      <c r="A22" s="14" t="s">
        <v>27</v>
      </c>
      <c r="B22" s="5" t="str">
        <f t="shared" si="0"/>
        <v>0g</v>
      </c>
      <c r="C22" s="6" t="str">
        <f t="shared" si="0"/>
        <v>0g</v>
      </c>
      <c r="H22" s="13">
        <f t="shared" si="1"/>
        <v>0</v>
      </c>
      <c r="I22" s="13">
        <f>+ROUND(M22*$M$4+N22*$N$4+O22*$O$4+P22*$P$4+Q22*$Q$4,1)</f>
        <v>0</v>
      </c>
      <c r="J22" t="s">
        <v>6</v>
      </c>
      <c r="K22" t="s">
        <v>6</v>
      </c>
      <c r="M22">
        <v>0</v>
      </c>
      <c r="N22">
        <f t="shared" si="2"/>
        <v>0</v>
      </c>
      <c r="O22">
        <v>0</v>
      </c>
      <c r="P22">
        <v>0</v>
      </c>
      <c r="Q22">
        <v>0</v>
      </c>
      <c r="U22">
        <v>0</v>
      </c>
    </row>
    <row r="23" spans="1:21" x14ac:dyDescent="0.25">
      <c r="A23" s="14" t="s">
        <v>28</v>
      </c>
      <c r="B23" s="5" t="str">
        <f t="shared" si="0"/>
        <v>1.2mg</v>
      </c>
      <c r="C23" s="6" t="str">
        <f t="shared" si="0"/>
        <v>4.8mg</v>
      </c>
      <c r="H23" s="13">
        <f t="shared" si="1"/>
        <v>1.2</v>
      </c>
      <c r="I23" s="13">
        <f>+ROUND(M23*$M$4+N23*$N$4+O23*$O$4+P23*$P$4+Q23*$Q$4,1)</f>
        <v>4.8</v>
      </c>
      <c r="J23" t="s">
        <v>29</v>
      </c>
      <c r="K23" t="s">
        <v>29</v>
      </c>
      <c r="M23">
        <v>1</v>
      </c>
      <c r="N23">
        <f t="shared" si="2"/>
        <v>0</v>
      </c>
      <c r="O23">
        <v>290</v>
      </c>
      <c r="P23">
        <v>6</v>
      </c>
      <c r="Q23">
        <v>2</v>
      </c>
      <c r="U23">
        <v>0</v>
      </c>
    </row>
    <row r="24" spans="1:21" ht="15.75" thickBot="1" x14ac:dyDescent="0.3">
      <c r="A24" s="15" t="s">
        <v>30</v>
      </c>
      <c r="B24" s="16" t="str">
        <f t="shared" si="0"/>
        <v>164.35mg</v>
      </c>
      <c r="C24" s="17" t="str">
        <f t="shared" si="0"/>
        <v>657.4mg</v>
      </c>
      <c r="H24" s="13">
        <f>+$H$5*I24/$I$5</f>
        <v>164.35</v>
      </c>
      <c r="I24" s="13">
        <f>+ROUND(M24*$M$4+N24*$N$4+O24*$O$4+P24*$P$4+Q24*$Q$4,1)</f>
        <v>657.4</v>
      </c>
      <c r="J24" t="s">
        <v>29</v>
      </c>
      <c r="K24" t="s">
        <v>29</v>
      </c>
      <c r="M24">
        <v>728</v>
      </c>
      <c r="N24">
        <f t="shared" si="2"/>
        <v>0</v>
      </c>
      <c r="O24">
        <v>0</v>
      </c>
      <c r="P24">
        <v>658</v>
      </c>
      <c r="Q24">
        <v>656</v>
      </c>
      <c r="U24">
        <v>0</v>
      </c>
    </row>
    <row r="32" spans="1:21" x14ac:dyDescent="0.25">
      <c r="A32" t="s">
        <v>31</v>
      </c>
      <c r="B32" t="s">
        <v>32</v>
      </c>
    </row>
    <row r="33" spans="1:6" x14ac:dyDescent="0.25">
      <c r="A33" s="18" t="s">
        <v>33</v>
      </c>
      <c r="B33" s="19"/>
    </row>
    <row r="34" spans="1:6" x14ac:dyDescent="0.25">
      <c r="A34" t="s">
        <v>34</v>
      </c>
      <c r="B34" t="s">
        <v>35</v>
      </c>
      <c r="C34" t="s">
        <v>36</v>
      </c>
      <c r="D34" t="s">
        <v>28</v>
      </c>
      <c r="E34" t="s">
        <v>37</v>
      </c>
      <c r="F34" t="s">
        <v>38</v>
      </c>
    </row>
    <row r="35" spans="1:6" x14ac:dyDescent="0.25">
      <c r="A35">
        <v>7.5</v>
      </c>
      <c r="B35">
        <v>8</v>
      </c>
      <c r="C35" s="7">
        <v>3.3333333333333335</v>
      </c>
      <c r="D35" s="7">
        <v>8</v>
      </c>
      <c r="E35" s="7">
        <v>90</v>
      </c>
      <c r="F35">
        <v>1080</v>
      </c>
    </row>
    <row r="36" spans="1:6" x14ac:dyDescent="0.25">
      <c r="A36" s="20">
        <v>0.04</v>
      </c>
      <c r="B36" s="20">
        <v>0.02</v>
      </c>
      <c r="C36" s="20">
        <v>0.01</v>
      </c>
      <c r="D36" s="20">
        <v>0</v>
      </c>
    </row>
    <row r="37" spans="1:6" x14ac:dyDescent="0.25">
      <c r="A37" s="21" t="s">
        <v>39</v>
      </c>
      <c r="F37" s="21" t="s">
        <v>40</v>
      </c>
    </row>
  </sheetData>
  <mergeCells count="2">
    <mergeCell ref="A1:C1"/>
    <mergeCell ref="A5:A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ALLUBASAAIPROC</dc:creator>
  <cp:lastModifiedBy>ALLUBASAAIPROC</cp:lastModifiedBy>
  <dcterms:created xsi:type="dcterms:W3CDTF">2022-09-16T20:15:38Z</dcterms:created>
  <dcterms:modified xsi:type="dcterms:W3CDTF">2022-09-16T20:17:11Z</dcterms:modified>
</cp:coreProperties>
</file>